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inga-karoline.norman\Documents\Inga\"/>
    </mc:Choice>
  </mc:AlternateContent>
  <xr:revisionPtr revIDLastSave="0" documentId="8_{EB5BA49F-AEA1-4A83-B172-8F6B70EA3C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atrapport - 01.01.2025 -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hf7q4k809d/GIYN9IkaKBBbS/Rh2N+YpZWCo3lF7Kw="/>
    </ext>
  </extLst>
</workbook>
</file>

<file path=xl/calcChain.xml><?xml version="1.0" encoding="utf-8"?>
<calcChain xmlns="http://schemas.openxmlformats.org/spreadsheetml/2006/main">
  <c r="B136" i="1" l="1"/>
  <c r="B130" i="1"/>
  <c r="B131" i="1" s="1"/>
  <c r="B126" i="1"/>
  <c r="B116" i="1"/>
  <c r="B117" i="1" s="1"/>
  <c r="B77" i="1"/>
  <c r="B68" i="1"/>
  <c r="B58" i="1"/>
  <c r="B47" i="1"/>
  <c r="B44" i="1"/>
  <c r="B32" i="1"/>
  <c r="B45" i="1" s="1"/>
  <c r="B118" i="1" s="1"/>
  <c r="B132" i="1" l="1"/>
  <c r="B133" i="1" s="1"/>
  <c r="B137" i="1" s="1"/>
  <c r="B138" i="1" s="1"/>
</calcChain>
</file>

<file path=xl/sharedStrings.xml><?xml version="1.0" encoding="utf-8"?>
<sst xmlns="http://schemas.openxmlformats.org/spreadsheetml/2006/main" count="139" uniqueCount="137">
  <si>
    <t>Resultatrapport</t>
  </si>
  <si>
    <t>Holmen Tennisklubb</t>
  </si>
  <si>
    <t>01.01.2025 - 31.12.2025</t>
  </si>
  <si>
    <t>Resultat (2025)</t>
  </si>
  <si>
    <t>Regnskapskonto</t>
  </si>
  <si>
    <t>Budsjett</t>
  </si>
  <si>
    <t>Periode</t>
  </si>
  <si>
    <t>Avvik</t>
  </si>
  <si>
    <t>Driftsresultat</t>
  </si>
  <si>
    <t>         3020 Kiosk og Cafe inntekter</t>
  </si>
  <si>
    <t>         3021 Cuboid automat snack</t>
  </si>
  <si>
    <t>         3022 Cuboid automat tennis</t>
  </si>
  <si>
    <t>         3023 Sponsorinntekter</t>
  </si>
  <si>
    <t>         3024 Parkeringsinntekter</t>
  </si>
  <si>
    <t>         3100 Salgsinntekter, avgiftsfri</t>
  </si>
  <si>
    <t>         3101 Medlemskontigenter</t>
  </si>
  <si>
    <t>         3102 IFO Holmen idrettspark</t>
  </si>
  <si>
    <t>         3103 Drop-in</t>
  </si>
  <si>
    <t>         3104 Faste / abonnements timer</t>
  </si>
  <si>
    <t>         3105 Strøtimer</t>
  </si>
  <si>
    <t>         3106 Grønt kort</t>
  </si>
  <si>
    <t>         3107 Tennisskolen barn/ungdom</t>
  </si>
  <si>
    <t>         3108 Tennisskole voksen</t>
  </si>
  <si>
    <t>         3109 Turneringer, egne</t>
  </si>
  <si>
    <t>         3111 Divisjonstennis</t>
  </si>
  <si>
    <t>         3112 Camper</t>
  </si>
  <si>
    <t>         3114 Utleie av skap og salg av nøkler</t>
  </si>
  <si>
    <t>         3115 Ballmaskin</t>
  </si>
  <si>
    <t>         3120 Annen driftsinntekt</t>
  </si>
  <si>
    <r>
      <rPr>
        <sz val="10"/>
        <color theme="1"/>
        <rFont val="Aptos Narrow"/>
      </rPr>
      <t>      </t>
    </r>
    <r>
      <rPr>
        <b/>
        <sz val="10"/>
        <color theme="1"/>
        <rFont val="Aptos Narrow"/>
      </rPr>
      <t>Salgsinntekter</t>
    </r>
  </si>
  <si>
    <t>         3400 Offentlig tilskudd</t>
  </si>
  <si>
    <t>         3401 Strømstøtte</t>
  </si>
  <si>
    <t>         3402 Inntekter Norsk Tipping</t>
  </si>
  <si>
    <t>         3403 Lotterier, Bingo etc.</t>
  </si>
  <si>
    <t>         3404 Annen støtte</t>
  </si>
  <si>
    <t>         3405 MVA kompensasjon</t>
  </si>
  <si>
    <t>         3406 LAM (Lokale aktivitetsmidler)</t>
  </si>
  <si>
    <t>         3500 Salgsinntekter Proshop</t>
  </si>
  <si>
    <t>         3630 Leieinntekter Klatrehallen</t>
  </si>
  <si>
    <t>         3631 Viderefakturert Strøm Klatrehallen</t>
  </si>
  <si>
    <t>         3632 Viderefakturert Renovasjon Klatrehallen</t>
  </si>
  <si>
    <r>
      <rPr>
        <sz val="10"/>
        <color theme="1"/>
        <rFont val="Aptos Narrow"/>
      </rPr>
      <t>      </t>
    </r>
    <r>
      <rPr>
        <b/>
        <sz val="10"/>
        <color theme="1"/>
        <rFont val="Aptos Narrow"/>
      </rPr>
      <t>Annen driftsinntekt</t>
    </r>
  </si>
  <si>
    <r>
      <rPr>
        <sz val="10"/>
        <color theme="1"/>
        <rFont val="Aptos Narrow"/>
      </rPr>
      <t>   </t>
    </r>
    <r>
      <rPr>
        <b/>
        <sz val="10"/>
        <color theme="1"/>
        <rFont val="Aptos Narrow"/>
      </rPr>
      <t>Driftsinntekter</t>
    </r>
  </si>
  <si>
    <t>         4190 Beholdningsendring Proshop</t>
  </si>
  <si>
    <r>
      <rPr>
        <sz val="10"/>
        <color theme="1"/>
        <rFont val="Aptos Narrow"/>
      </rPr>
      <t>      </t>
    </r>
    <r>
      <rPr>
        <b/>
        <sz val="10"/>
        <color theme="1"/>
        <rFont val="Aptos Narrow"/>
      </rPr>
      <t>Endring i beholdning av varer under tilvirkning og ferdig tilvirkede varer</t>
    </r>
  </si>
  <si>
    <t>         4001 Kostnader lagkamper</t>
  </si>
  <si>
    <t>         4002 Kostnader turneringer</t>
  </si>
  <si>
    <t>         4005 Innkjøp drift klubb</t>
  </si>
  <si>
    <t>         4006 Varekjøp kiosk og cuboid snack</t>
  </si>
  <si>
    <t>         4007 Varekjøp Proshop, inkl baller</t>
  </si>
  <si>
    <t>         4011 Baller Tennisskolen</t>
  </si>
  <si>
    <t>         4015 Trenerhonorar tennis</t>
  </si>
  <si>
    <t>         4016 Trenerhonorar crossfit</t>
  </si>
  <si>
    <t>         4017 Kostnader tennisskolen</t>
  </si>
  <si>
    <t>         4550 Avgifter / kontingenter til krets og NTF</t>
  </si>
  <si>
    <r>
      <rPr>
        <sz val="10"/>
        <color theme="1"/>
        <rFont val="Aptos Narrow"/>
      </rPr>
      <t>      </t>
    </r>
    <r>
      <rPr>
        <b/>
        <sz val="10"/>
        <color theme="1"/>
        <rFont val="Aptos Narrow"/>
      </rPr>
      <t>Varekostnad</t>
    </r>
  </si>
  <si>
    <t>         5000 Lønn til ansatte</t>
  </si>
  <si>
    <t>         5001 Lønn til midlertidig ansatt</t>
  </si>
  <si>
    <t>         5020 Feriepenger</t>
  </si>
  <si>
    <t>         5400 Arbeidsgiveravgift</t>
  </si>
  <si>
    <t>         5401 Arbeidsgiveravgift av opptjente feriepenger</t>
  </si>
  <si>
    <t>         5900 Gave til ansatte, fradragsberettiget</t>
  </si>
  <si>
    <t>         5920 Yrkesskadeforsikring</t>
  </si>
  <si>
    <t>         5945 Pensjonsforsikring for ansatte</t>
  </si>
  <si>
    <t>         5990 Sosiale kostnader</t>
  </si>
  <si>
    <r>
      <rPr>
        <sz val="10"/>
        <color theme="1"/>
        <rFont val="Aptos Narrow"/>
      </rPr>
      <t>      </t>
    </r>
    <r>
      <rPr>
        <b/>
        <sz val="10"/>
        <color theme="1"/>
        <rFont val="Aptos Narrow"/>
      </rPr>
      <t>Lønnskostnad</t>
    </r>
  </si>
  <si>
    <t>         6000 Avskrivning tennishall</t>
  </si>
  <si>
    <t>         6001 Avskrivninger gulv/lys/ventilasjon</t>
  </si>
  <si>
    <t>         6002 Avskrivning Trimrom</t>
  </si>
  <si>
    <t>         6003 Avskrivning annet (banedekke)</t>
  </si>
  <si>
    <t>         6004 Avskrivning Strengemaskin</t>
  </si>
  <si>
    <t>         6005 Avskrivninger Streaming anlegg</t>
  </si>
  <si>
    <t>         6006 Avskrivninger Tennis Tower Player</t>
  </si>
  <si>
    <t>         6007 Avskrivninger Møbler Tennishallen</t>
  </si>
  <si>
    <r>
      <rPr>
        <sz val="10"/>
        <color theme="1"/>
        <rFont val="Aptos Narrow"/>
      </rPr>
      <t>      </t>
    </r>
    <r>
      <rPr>
        <b/>
        <sz val="10"/>
        <color theme="1"/>
        <rFont val="Aptos Narrow"/>
      </rPr>
      <t>Avskrivning på varige driftsmidler og immaterielle eiendeler</t>
    </r>
  </si>
  <si>
    <t>         6300 Drift og vedlikehold utvendig bygg</t>
  </si>
  <si>
    <t>         6301 Drift og vedlikehold innvendig bygg</t>
  </si>
  <si>
    <t>         6304 Snøbrøyting</t>
  </si>
  <si>
    <t>         6306 Kostnader Trimrom</t>
  </si>
  <si>
    <t>         6320 Komm. avgifter - renovasjon, vann, avløp mv.</t>
  </si>
  <si>
    <t>         6340 Strøm</t>
  </si>
  <si>
    <t>         6360 Renhold</t>
  </si>
  <si>
    <t>         6370 Vakthold</t>
  </si>
  <si>
    <t>         6390 Annen kostnad lokaler</t>
  </si>
  <si>
    <t>         6420 Leie datasystemer</t>
  </si>
  <si>
    <t>         6490 Annen leiekostnad</t>
  </si>
  <si>
    <t>         6540 Inventar (Res)</t>
  </si>
  <si>
    <t>         6550 Driftsmaterialer</t>
  </si>
  <si>
    <t>         6551 Datautstyr</t>
  </si>
  <si>
    <t>         6560 Rekvisita</t>
  </si>
  <si>
    <t>         6590 Annet driftsmateriel</t>
  </si>
  <si>
    <t>         6600 Vedlikehold utvendige baner</t>
  </si>
  <si>
    <t>         6620 Reparasjon og vedlikehold utstyr</t>
  </si>
  <si>
    <t>         6700 Regnskapshonorar</t>
  </si>
  <si>
    <t>         6705 Revisjonshonorar</t>
  </si>
  <si>
    <t>         6790 Annen fremmed tjeneste</t>
  </si>
  <si>
    <t>         6811 Datakostnad</t>
  </si>
  <si>
    <t>         6860 Møter, kurs, oppdatering etc.</t>
  </si>
  <si>
    <t>         6890 Annen kontorkostnad</t>
  </si>
  <si>
    <t>         6900 Bredbånd</t>
  </si>
  <si>
    <t>         7320 Reklamekostnader</t>
  </si>
  <si>
    <t>         7350 Representasjon, fradragsberettighet</t>
  </si>
  <si>
    <t>         7420 Gaver, fradragsberettigede</t>
  </si>
  <si>
    <t>         7500 Forsikringspremier</t>
  </si>
  <si>
    <t>         7740 Øredifferanser</t>
  </si>
  <si>
    <t>         7770 Bank og kortgebyrer</t>
  </si>
  <si>
    <t>         7771 Gebyr Vipps/Matchi/Cuboid o.l.</t>
  </si>
  <si>
    <t>         7773 Inkasso omkostninger</t>
  </si>
  <si>
    <t>         7774 Gebyrer ZETTLE</t>
  </si>
  <si>
    <t>         7790 Annen kostnad, fradragsberettiget</t>
  </si>
  <si>
    <t>         7791 Annen kostnad, ikke fradragsberettiget</t>
  </si>
  <si>
    <t>         7798 Annen kostnad, fradragsberettiget</t>
  </si>
  <si>
    <t>         7830 Konstaterte tap på fordringer</t>
  </si>
  <si>
    <r>
      <rPr>
        <sz val="10"/>
        <color theme="1"/>
        <rFont val="Aptos Narrow"/>
      </rPr>
      <t>      </t>
    </r>
    <r>
      <rPr>
        <b/>
        <sz val="10"/>
        <color theme="1"/>
        <rFont val="Aptos Narrow"/>
      </rPr>
      <t>Annen driftskostnad</t>
    </r>
  </si>
  <si>
    <r>
      <rPr>
        <sz val="10"/>
        <color theme="1"/>
        <rFont val="Aptos Narrow"/>
      </rPr>
      <t>   </t>
    </r>
    <r>
      <rPr>
        <b/>
        <sz val="10"/>
        <color theme="1"/>
        <rFont val="Aptos Narrow"/>
      </rPr>
      <t>Driftskostnader</t>
    </r>
  </si>
  <si>
    <t>Finansinntekter og finanskostnader</t>
  </si>
  <si>
    <t>         8050 Annen renteinntekt</t>
  </si>
  <si>
    <t>         8051 Inkasso inntekter</t>
  </si>
  <si>
    <t>         8056 Påminnelsesavgift</t>
  </si>
  <si>
    <t>         8060 Valutagevinst (agio)</t>
  </si>
  <si>
    <t>         8070 Renteinntekter</t>
  </si>
  <si>
    <r>
      <rPr>
        <sz val="10"/>
        <color theme="1"/>
        <rFont val="Aptos Narrow"/>
      </rPr>
      <t>      </t>
    </r>
    <r>
      <rPr>
        <b/>
        <sz val="10"/>
        <color theme="1"/>
        <rFont val="Aptos Narrow"/>
      </rPr>
      <t>Annen finansinntekt</t>
    </r>
  </si>
  <si>
    <r>
      <rPr>
        <sz val="10"/>
        <color theme="1"/>
        <rFont val="Aptos Narrow"/>
      </rPr>
      <t>   </t>
    </r>
    <r>
      <rPr>
        <b/>
        <sz val="10"/>
        <color theme="1"/>
        <rFont val="Aptos Narrow"/>
      </rPr>
      <t>Finansinntekter</t>
    </r>
  </si>
  <si>
    <t>         8140 Rentekostnad</t>
  </si>
  <si>
    <t>         8179 Annen finanskostnad</t>
  </si>
  <si>
    <r>
      <rPr>
        <sz val="10"/>
        <color theme="1"/>
        <rFont val="Aptos Narrow"/>
      </rPr>
      <t>      </t>
    </r>
    <r>
      <rPr>
        <b/>
        <sz val="10"/>
        <color theme="1"/>
        <rFont val="Aptos Narrow"/>
      </rPr>
      <t>Annen finanskostnad</t>
    </r>
  </si>
  <si>
    <r>
      <rPr>
        <sz val="10"/>
        <color theme="1"/>
        <rFont val="Aptos Narrow"/>
      </rPr>
      <t>   </t>
    </r>
    <r>
      <rPr>
        <b/>
        <sz val="10"/>
        <color theme="1"/>
        <rFont val="Aptos Narrow"/>
      </rPr>
      <t>Finanskostnader</t>
    </r>
  </si>
  <si>
    <t>Netto finansresultat</t>
  </si>
  <si>
    <r>
      <rPr>
        <sz val="10"/>
        <color theme="1"/>
        <rFont val="Aptos Narrow"/>
      </rPr>
      <t>         </t>
    </r>
    <r>
      <rPr>
        <b/>
        <sz val="10"/>
        <color theme="1"/>
        <rFont val="Aptos Narrow"/>
      </rPr>
      <t>Ordinært resultat før skattekostnad</t>
    </r>
  </si>
  <si>
    <t>            8300 Betalbar skatt</t>
  </si>
  <si>
    <t>            8309 Betalbar skatt, for mye, for lite avsatt tidligere år</t>
  </si>
  <si>
    <r>
      <rPr>
        <sz val="10"/>
        <color theme="1"/>
        <rFont val="Aptos Narrow"/>
      </rPr>
      <t>         </t>
    </r>
    <r>
      <rPr>
        <b/>
        <sz val="10"/>
        <color theme="1"/>
        <rFont val="Aptos Narrow"/>
      </rPr>
      <t>Skattekostnad på ordinært resultat</t>
    </r>
  </si>
  <si>
    <r>
      <rPr>
        <sz val="10"/>
        <color theme="1"/>
        <rFont val="Aptos Narrow"/>
      </rPr>
      <t>      </t>
    </r>
    <r>
      <rPr>
        <b/>
        <sz val="10"/>
        <color theme="1"/>
        <rFont val="Aptos Narrow"/>
      </rPr>
      <t>Ordinært resultat</t>
    </r>
  </si>
  <si>
    <t>Årsresultat</t>
  </si>
  <si>
    <t>Overføringer</t>
  </si>
  <si>
    <t>   8960 Overføringer annen egenkapital</t>
  </si>
  <si>
    <t>Sum overføringer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</si>
</sst>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9">
    <font>
      <sz val="11"/>
      <color theme="1"/>
      <name val="Aptos Narrow"/>
      <scheme val="minor"/>
    </font>
    <font>
      <b/>
      <sz val="15"/>
      <color theme="1"/>
      <name val="Aptos Narrow"/>
    </font>
    <font>
      <b/>
      <sz val="12"/>
      <color theme="1"/>
      <name val="Aptos Narrow"/>
    </font>
    <font>
      <b/>
      <sz val="11"/>
      <color theme="1"/>
      <name val="Aptos Narrow"/>
    </font>
    <font>
      <sz val="10"/>
      <color theme="1"/>
      <name val="Aptos Narrow"/>
    </font>
    <font>
      <sz val="11"/>
      <name val="Aptos Narrow"/>
    </font>
    <font>
      <sz val="11"/>
      <color theme="1"/>
      <name val="Aptos Narrow"/>
    </font>
    <font>
      <sz val="10"/>
      <color theme="1"/>
      <name val="Arial"/>
    </font>
    <font>
      <b/>
      <sz val="10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7E8E7"/>
        <bgColor rgb="FFE7E8E7"/>
      </patternFill>
    </fill>
  </fills>
  <borders count="16">
    <border>
      <left/>
      <right/>
      <top/>
      <bottom/>
      <diagonal/>
    </border>
    <border>
      <left style="thin">
        <color rgb="FFC2C2C2"/>
      </left>
      <right/>
      <top style="thin">
        <color rgb="FFC2C2C2"/>
      </top>
      <bottom style="thin">
        <color rgb="FFC2C2C2"/>
      </bottom>
      <diagonal/>
    </border>
    <border>
      <left/>
      <right/>
      <top style="thin">
        <color rgb="FFC2C2C2"/>
      </top>
      <bottom style="thin">
        <color rgb="FFC2C2C2"/>
      </bottom>
      <diagonal/>
    </border>
    <border>
      <left/>
      <right style="thin">
        <color rgb="FFC2C2C2"/>
      </right>
      <top style="thin">
        <color rgb="FFC2C2C2"/>
      </top>
      <bottom style="thin">
        <color rgb="FFC2C2C2"/>
      </bottom>
      <diagonal/>
    </border>
    <border>
      <left style="thin">
        <color rgb="FFC2C2C2"/>
      </left>
      <right style="thin">
        <color rgb="FFC2C2C2"/>
      </right>
      <top style="thin">
        <color rgb="FFC2C2C2"/>
      </top>
      <bottom/>
      <diagonal/>
    </border>
    <border>
      <left style="thin">
        <color rgb="FFC2C2C2"/>
      </left>
      <right/>
      <top style="thin">
        <color rgb="FFC2C2C2"/>
      </top>
      <bottom/>
      <diagonal/>
    </border>
    <border>
      <left style="thin">
        <color rgb="FFC2C2C2"/>
      </left>
      <right style="thin">
        <color rgb="FFC2C2C2"/>
      </right>
      <top/>
      <bottom style="thin">
        <color rgb="FFC2C2C2"/>
      </bottom>
      <diagonal/>
    </border>
    <border>
      <left style="thin">
        <color rgb="FFC2C2C2"/>
      </left>
      <right style="thin">
        <color rgb="FFC2C2C2"/>
      </right>
      <top/>
      <bottom style="thin">
        <color rgb="FFC2C2C2"/>
      </bottom>
      <diagonal/>
    </border>
    <border>
      <left style="thin">
        <color rgb="FFC2C2C2"/>
      </left>
      <right style="thin">
        <color rgb="FFC2C2C2"/>
      </right>
      <top style="thin">
        <color rgb="FFC2C2C2"/>
      </top>
      <bottom style="thin">
        <color rgb="FFC2C2C2"/>
      </bottom>
      <diagonal/>
    </border>
    <border>
      <left style="thin">
        <color rgb="FFC2C2C2"/>
      </left>
      <right/>
      <top style="thin">
        <color rgb="FFC2C2C2"/>
      </top>
      <bottom/>
      <diagonal/>
    </border>
    <border>
      <left/>
      <right/>
      <top style="thin">
        <color rgb="FFC2C2C2"/>
      </top>
      <bottom/>
      <diagonal/>
    </border>
    <border>
      <left/>
      <right style="thin">
        <color rgb="FFC2C2C2"/>
      </right>
      <top style="thin">
        <color rgb="FFC2C2C2"/>
      </top>
      <bottom/>
      <diagonal/>
    </border>
    <border>
      <left style="thin">
        <color rgb="FFC2C2C2"/>
      </left>
      <right/>
      <top/>
      <bottom style="thin">
        <color rgb="FFC2C2C2"/>
      </bottom>
      <diagonal/>
    </border>
    <border>
      <left/>
      <right/>
      <top/>
      <bottom style="thin">
        <color rgb="FFC2C2C2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 style="thin">
        <color rgb="FFC2C2C2"/>
      </left>
      <right style="thin">
        <color rgb="FFC2C2C2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164" fontId="4" fillId="0" borderId="8" xfId="0" applyNumberFormat="1" applyFont="1" applyBorder="1" applyAlignment="1">
      <alignment vertical="top"/>
    </xf>
    <xf numFmtId="164" fontId="8" fillId="0" borderId="8" xfId="0" applyNumberFormat="1" applyFont="1" applyBorder="1" applyAlignment="1">
      <alignment vertical="top"/>
    </xf>
    <xf numFmtId="164" fontId="4" fillId="0" borderId="8" xfId="0" applyNumberFormat="1" applyFont="1" applyBorder="1" applyAlignment="1">
      <alignment vertical="top" wrapText="1"/>
    </xf>
    <xf numFmtId="164" fontId="4" fillId="0" borderId="15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2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left" vertical="center" wrapText="1"/>
    </xf>
    <xf numFmtId="0" fontId="5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49" fontId="2" fillId="0" borderId="9" xfId="0" applyNumberFormat="1" applyFont="1" applyBorder="1" applyAlignment="1">
      <alignment vertical="top" wrapText="1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showGridLines="0" tabSelected="1" workbookViewId="0"/>
  </sheetViews>
  <sheetFormatPr baseColWidth="10" defaultColWidth="12.6640625" defaultRowHeight="15" customHeight="1"/>
  <cols>
    <col min="1" max="1" width="48" customWidth="1"/>
    <col min="2" max="2" width="20.21875" customWidth="1"/>
    <col min="3" max="4" width="10.44140625" customWidth="1"/>
    <col min="5" max="5" width="10.109375" customWidth="1"/>
    <col min="6" max="26" width="8.6640625" customWidth="1"/>
  </cols>
  <sheetData>
    <row r="1" spans="1:5" ht="14.25" customHeight="1">
      <c r="A1" s="1" t="s">
        <v>0</v>
      </c>
      <c r="B1" s="1"/>
    </row>
    <row r="2" spans="1:5" ht="14.25" customHeight="1"/>
    <row r="3" spans="1:5" ht="14.25" customHeight="1">
      <c r="A3" s="2" t="s">
        <v>1</v>
      </c>
      <c r="B3" s="2"/>
    </row>
    <row r="4" spans="1:5" ht="14.25" customHeight="1"/>
    <row r="5" spans="1:5" ht="14.25" customHeight="1">
      <c r="A5" s="3" t="s">
        <v>2</v>
      </c>
      <c r="B5" s="3"/>
    </row>
    <row r="6" spans="1:5" ht="14.25" customHeight="1"/>
    <row r="7" spans="1:5" ht="14.25" customHeight="1">
      <c r="A7" s="17" t="s">
        <v>3</v>
      </c>
      <c r="B7" s="18"/>
      <c r="C7" s="18"/>
      <c r="D7" s="18"/>
      <c r="E7" s="19"/>
    </row>
    <row r="8" spans="1:5" ht="14.25" customHeight="1">
      <c r="A8" s="20" t="s">
        <v>4</v>
      </c>
      <c r="B8" s="4">
        <v>2026</v>
      </c>
      <c r="C8" s="22">
        <v>2025</v>
      </c>
      <c r="D8" s="18"/>
      <c r="E8" s="19"/>
    </row>
    <row r="9" spans="1:5" ht="14.25" customHeight="1">
      <c r="A9" s="21"/>
      <c r="B9" s="5" t="s">
        <v>5</v>
      </c>
      <c r="C9" s="6" t="s">
        <v>6</v>
      </c>
      <c r="D9" s="6" t="s">
        <v>5</v>
      </c>
      <c r="E9" s="6" t="s">
        <v>7</v>
      </c>
    </row>
    <row r="10" spans="1:5" ht="14.25" customHeight="1">
      <c r="A10" s="23" t="s">
        <v>8</v>
      </c>
      <c r="B10" s="24"/>
      <c r="C10" s="24"/>
      <c r="D10" s="24"/>
      <c r="E10" s="25"/>
    </row>
    <row r="11" spans="1:5" ht="14.25" customHeight="1">
      <c r="A11" s="26"/>
      <c r="B11" s="27"/>
      <c r="C11" s="27"/>
      <c r="D11" s="27"/>
      <c r="E11" s="28"/>
    </row>
    <row r="12" spans="1:5" ht="14.25" customHeight="1">
      <c r="A12" s="7" t="s">
        <v>9</v>
      </c>
      <c r="B12" s="7">
        <v>20000</v>
      </c>
      <c r="C12" s="8">
        <v>13266</v>
      </c>
      <c r="D12" s="8">
        <v>20000</v>
      </c>
      <c r="E12" s="8">
        <v>-6734</v>
      </c>
    </row>
    <row r="13" spans="1:5" ht="14.25" customHeight="1">
      <c r="A13" s="7" t="s">
        <v>10</v>
      </c>
      <c r="B13" s="7">
        <v>40000</v>
      </c>
      <c r="C13" s="8">
        <v>32011</v>
      </c>
      <c r="D13" s="8">
        <v>60000</v>
      </c>
      <c r="E13" s="8">
        <v>-27989</v>
      </c>
    </row>
    <row r="14" spans="1:5" ht="14.25" customHeight="1">
      <c r="A14" s="7" t="s">
        <v>11</v>
      </c>
      <c r="B14" s="7">
        <v>50000</v>
      </c>
      <c r="C14" s="8">
        <v>42067</v>
      </c>
      <c r="D14" s="8">
        <v>50000</v>
      </c>
      <c r="E14" s="8">
        <v>-7933</v>
      </c>
    </row>
    <row r="15" spans="1:5" ht="14.25" customHeight="1">
      <c r="A15" s="7" t="s">
        <v>12</v>
      </c>
      <c r="B15" s="7">
        <v>100000</v>
      </c>
      <c r="C15" s="8">
        <v>47375</v>
      </c>
      <c r="D15" s="8">
        <v>100000</v>
      </c>
      <c r="E15" s="8">
        <v>-52625</v>
      </c>
    </row>
    <row r="16" spans="1:5" ht="14.25" customHeight="1">
      <c r="A16" s="7" t="s">
        <v>13</v>
      </c>
      <c r="B16" s="7">
        <v>275000</v>
      </c>
      <c r="C16" s="8">
        <v>268666</v>
      </c>
      <c r="D16" s="8">
        <v>250000</v>
      </c>
      <c r="E16" s="8">
        <v>18666</v>
      </c>
    </row>
    <row r="17" spans="1:5" ht="14.25" customHeight="1">
      <c r="A17" s="7" t="s">
        <v>14</v>
      </c>
      <c r="B17" s="7"/>
      <c r="C17" s="8">
        <v>600</v>
      </c>
      <c r="D17" s="9"/>
      <c r="E17" s="8">
        <v>600</v>
      </c>
    </row>
    <row r="18" spans="1:5" ht="14.25" customHeight="1">
      <c r="A18" s="7" t="s">
        <v>15</v>
      </c>
      <c r="B18" s="7">
        <v>775000</v>
      </c>
      <c r="C18" s="8">
        <v>696827</v>
      </c>
      <c r="D18" s="8">
        <v>835000</v>
      </c>
      <c r="E18" s="8">
        <v>-138173</v>
      </c>
    </row>
    <row r="19" spans="1:5" ht="14.25" customHeight="1">
      <c r="A19" s="7" t="s">
        <v>16</v>
      </c>
      <c r="B19" s="7">
        <v>20000</v>
      </c>
      <c r="C19" s="8">
        <v>20000</v>
      </c>
      <c r="D19" s="8">
        <v>20000</v>
      </c>
      <c r="E19" s="9"/>
    </row>
    <row r="20" spans="1:5" ht="14.25" customHeight="1">
      <c r="A20" s="7" t="s">
        <v>17</v>
      </c>
      <c r="B20" s="7">
        <v>75000</v>
      </c>
      <c r="C20" s="8">
        <v>45575</v>
      </c>
      <c r="D20" s="8">
        <v>10000</v>
      </c>
      <c r="E20" s="8">
        <v>35575</v>
      </c>
    </row>
    <row r="21" spans="1:5" ht="14.25" customHeight="1">
      <c r="A21" s="7" t="s">
        <v>18</v>
      </c>
      <c r="B21" s="7">
        <v>330000</v>
      </c>
      <c r="C21" s="8">
        <v>330925</v>
      </c>
      <c r="D21" s="8">
        <v>295000</v>
      </c>
      <c r="E21" s="8">
        <v>35925</v>
      </c>
    </row>
    <row r="22" spans="1:5" ht="14.25" customHeight="1">
      <c r="A22" s="7" t="s">
        <v>19</v>
      </c>
      <c r="B22" s="7">
        <v>1250000</v>
      </c>
      <c r="C22" s="8">
        <v>1234239</v>
      </c>
      <c r="D22" s="8">
        <v>910000</v>
      </c>
      <c r="E22" s="8">
        <v>324239</v>
      </c>
    </row>
    <row r="23" spans="1:5" ht="14.25" customHeight="1">
      <c r="A23" s="7" t="s">
        <v>20</v>
      </c>
      <c r="B23" s="7">
        <v>5000</v>
      </c>
      <c r="C23" s="8">
        <v>4400</v>
      </c>
      <c r="D23" s="8">
        <v>3500</v>
      </c>
      <c r="E23" s="8">
        <v>900</v>
      </c>
    </row>
    <row r="24" spans="1:5" ht="14.25" customHeight="1">
      <c r="A24" s="7" t="s">
        <v>21</v>
      </c>
      <c r="B24" s="10">
        <v>1550000</v>
      </c>
      <c r="C24" s="8">
        <v>1710470</v>
      </c>
      <c r="D24" s="8">
        <v>1700000</v>
      </c>
      <c r="E24" s="8">
        <v>10470</v>
      </c>
    </row>
    <row r="25" spans="1:5" ht="14.25" customHeight="1">
      <c r="A25" s="7" t="s">
        <v>22</v>
      </c>
      <c r="B25" s="7">
        <v>615000</v>
      </c>
      <c r="C25" s="8">
        <v>575830</v>
      </c>
      <c r="D25" s="8">
        <v>650000</v>
      </c>
      <c r="E25" s="8">
        <v>-74170</v>
      </c>
    </row>
    <row r="26" spans="1:5" ht="14.25" customHeight="1">
      <c r="A26" s="7" t="s">
        <v>23</v>
      </c>
      <c r="B26" s="7">
        <v>80000</v>
      </c>
      <c r="C26" s="8">
        <v>64660</v>
      </c>
      <c r="D26" s="8">
        <v>100000</v>
      </c>
      <c r="E26" s="8">
        <v>-35340</v>
      </c>
    </row>
    <row r="27" spans="1:5" ht="14.25" customHeight="1">
      <c r="A27" s="7" t="s">
        <v>24</v>
      </c>
      <c r="B27" s="7">
        <v>75000</v>
      </c>
      <c r="C27" s="8">
        <v>75968</v>
      </c>
      <c r="D27" s="8">
        <v>40000</v>
      </c>
      <c r="E27" s="8">
        <v>35968</v>
      </c>
    </row>
    <row r="28" spans="1:5" ht="14.25" customHeight="1">
      <c r="A28" s="7" t="s">
        <v>25</v>
      </c>
      <c r="B28" s="7">
        <v>150000</v>
      </c>
      <c r="C28" s="8">
        <v>84100</v>
      </c>
      <c r="D28" s="8">
        <v>200000</v>
      </c>
      <c r="E28" s="8">
        <v>-115900</v>
      </c>
    </row>
    <row r="29" spans="1:5" ht="14.25" customHeight="1">
      <c r="A29" s="7" t="s">
        <v>26</v>
      </c>
      <c r="B29" s="7">
        <v>5000</v>
      </c>
      <c r="C29" s="8">
        <v>5500</v>
      </c>
      <c r="D29" s="8">
        <v>15000</v>
      </c>
      <c r="E29" s="8">
        <v>-9500</v>
      </c>
    </row>
    <row r="30" spans="1:5" ht="14.25" customHeight="1">
      <c r="A30" s="7" t="s">
        <v>27</v>
      </c>
      <c r="B30" s="7">
        <v>0</v>
      </c>
      <c r="C30" s="8">
        <v>80</v>
      </c>
      <c r="D30" s="8">
        <v>5000</v>
      </c>
      <c r="E30" s="8">
        <v>-4920</v>
      </c>
    </row>
    <row r="31" spans="1:5" ht="14.25" customHeight="1">
      <c r="A31" s="7" t="s">
        <v>28</v>
      </c>
      <c r="B31" s="7"/>
      <c r="C31" s="8">
        <v>37352</v>
      </c>
      <c r="D31" s="9"/>
      <c r="E31" s="8">
        <v>37352</v>
      </c>
    </row>
    <row r="32" spans="1:5" ht="14.25" customHeight="1">
      <c r="A32" s="7" t="s">
        <v>29</v>
      </c>
      <c r="B32" s="11">
        <f>SUM(B12:B31)</f>
        <v>5415000</v>
      </c>
      <c r="C32" s="12">
        <v>5289913</v>
      </c>
      <c r="D32" s="12">
        <v>5263500</v>
      </c>
      <c r="E32" s="12">
        <v>26413</v>
      </c>
    </row>
    <row r="33" spans="1:5" ht="14.25" customHeight="1">
      <c r="A33" s="7" t="s">
        <v>30</v>
      </c>
      <c r="B33" s="7">
        <v>275000</v>
      </c>
      <c r="C33" s="8">
        <v>275121</v>
      </c>
      <c r="D33" s="8">
        <v>280000</v>
      </c>
      <c r="E33" s="8">
        <v>-4879</v>
      </c>
    </row>
    <row r="34" spans="1:5" ht="14.25" customHeight="1">
      <c r="A34" s="7" t="s">
        <v>31</v>
      </c>
      <c r="B34" s="7">
        <v>20000</v>
      </c>
      <c r="C34" s="8">
        <v>4257</v>
      </c>
      <c r="D34" s="8">
        <v>20000</v>
      </c>
      <c r="E34" s="8">
        <v>-15743</v>
      </c>
    </row>
    <row r="35" spans="1:5" ht="14.25" customHeight="1">
      <c r="A35" s="7" t="s">
        <v>32</v>
      </c>
      <c r="B35" s="7">
        <v>15000</v>
      </c>
      <c r="C35" s="8">
        <v>14713</v>
      </c>
      <c r="D35" s="8">
        <v>10000</v>
      </c>
      <c r="E35" s="8">
        <v>4713</v>
      </c>
    </row>
    <row r="36" spans="1:5" ht="14.25" customHeight="1">
      <c r="A36" s="7" t="s">
        <v>33</v>
      </c>
      <c r="B36" s="7">
        <v>30000</v>
      </c>
      <c r="C36" s="8">
        <v>29906</v>
      </c>
      <c r="D36" s="8">
        <v>1000</v>
      </c>
      <c r="E36" s="8">
        <v>28906</v>
      </c>
    </row>
    <row r="37" spans="1:5" ht="14.25" customHeight="1">
      <c r="A37" s="7" t="s">
        <v>34</v>
      </c>
      <c r="B37" s="7">
        <v>200000</v>
      </c>
      <c r="C37" s="8">
        <v>20863</v>
      </c>
      <c r="D37" s="8">
        <v>300000</v>
      </c>
      <c r="E37" s="8">
        <v>-279137</v>
      </c>
    </row>
    <row r="38" spans="1:5" ht="14.25" customHeight="1">
      <c r="A38" s="7" t="s">
        <v>35</v>
      </c>
      <c r="B38" s="7">
        <v>400000</v>
      </c>
      <c r="C38" s="8">
        <v>441220</v>
      </c>
      <c r="D38" s="8">
        <v>420000</v>
      </c>
      <c r="E38" s="8">
        <v>21220</v>
      </c>
    </row>
    <row r="39" spans="1:5" ht="14.25" customHeight="1">
      <c r="A39" s="7" t="s">
        <v>36</v>
      </c>
      <c r="B39" s="7">
        <v>150000</v>
      </c>
      <c r="C39" s="8">
        <v>150625</v>
      </c>
      <c r="D39" s="8">
        <v>225000</v>
      </c>
      <c r="E39" s="8">
        <v>-74375</v>
      </c>
    </row>
    <row r="40" spans="1:5" ht="14.25" customHeight="1">
      <c r="A40" s="7" t="s">
        <v>37</v>
      </c>
      <c r="B40" s="7">
        <v>75000</v>
      </c>
      <c r="C40" s="8">
        <v>73278</v>
      </c>
      <c r="D40" s="8">
        <v>50000</v>
      </c>
      <c r="E40" s="8">
        <v>23278</v>
      </c>
    </row>
    <row r="41" spans="1:5" ht="14.25" customHeight="1">
      <c r="A41" s="7" t="s">
        <v>38</v>
      </c>
      <c r="B41" s="7">
        <v>400000</v>
      </c>
      <c r="C41" s="8">
        <v>379044</v>
      </c>
      <c r="D41" s="8">
        <v>390000</v>
      </c>
      <c r="E41" s="8">
        <v>-10956</v>
      </c>
    </row>
    <row r="42" spans="1:5" ht="14.25" customHeight="1">
      <c r="A42" s="7" t="s">
        <v>39</v>
      </c>
      <c r="B42" s="7">
        <v>35000</v>
      </c>
      <c r="C42" s="8">
        <v>33331</v>
      </c>
      <c r="D42" s="8">
        <v>25000</v>
      </c>
      <c r="E42" s="8">
        <v>8331</v>
      </c>
    </row>
    <row r="43" spans="1:5" ht="14.25" customHeight="1">
      <c r="A43" s="7" t="s">
        <v>40</v>
      </c>
      <c r="B43" s="7">
        <v>35000</v>
      </c>
      <c r="C43" s="8">
        <v>32093</v>
      </c>
      <c r="D43" s="8">
        <v>25000</v>
      </c>
      <c r="E43" s="8">
        <v>7093</v>
      </c>
    </row>
    <row r="44" spans="1:5" ht="14.25" customHeight="1">
      <c r="A44" s="7" t="s">
        <v>41</v>
      </c>
      <c r="B44" s="11">
        <f>SUM(B33:B43)</f>
        <v>1635000</v>
      </c>
      <c r="C44" s="12">
        <v>1454450</v>
      </c>
      <c r="D44" s="12">
        <v>1746000</v>
      </c>
      <c r="E44" s="12">
        <v>-291550</v>
      </c>
    </row>
    <row r="45" spans="1:5" ht="14.25" customHeight="1">
      <c r="A45" s="7" t="s">
        <v>42</v>
      </c>
      <c r="B45" s="11">
        <f>B32+B44</f>
        <v>7050000</v>
      </c>
      <c r="C45" s="12">
        <v>6744363</v>
      </c>
      <c r="D45" s="12">
        <v>7009500</v>
      </c>
      <c r="E45" s="12">
        <v>-265137</v>
      </c>
    </row>
    <row r="46" spans="1:5" ht="14.25" customHeight="1">
      <c r="A46" s="7" t="s">
        <v>43</v>
      </c>
      <c r="B46" s="7">
        <v>100000</v>
      </c>
      <c r="C46" s="8">
        <v>85654</v>
      </c>
      <c r="D46" s="8">
        <v>100000</v>
      </c>
      <c r="E46" s="8">
        <v>-14346</v>
      </c>
    </row>
    <row r="47" spans="1:5" ht="14.25" customHeight="1">
      <c r="A47" s="7" t="s">
        <v>44</v>
      </c>
      <c r="B47" s="11">
        <f>B46</f>
        <v>100000</v>
      </c>
      <c r="C47" s="12">
        <v>85654</v>
      </c>
      <c r="D47" s="12">
        <v>100000</v>
      </c>
      <c r="E47" s="12">
        <v>-14346</v>
      </c>
    </row>
    <row r="48" spans="1:5" ht="14.25" customHeight="1">
      <c r="A48" s="7" t="s">
        <v>45</v>
      </c>
      <c r="B48" s="13">
        <v>50000</v>
      </c>
      <c r="C48" s="8">
        <v>54385</v>
      </c>
      <c r="D48" s="8">
        <v>20000</v>
      </c>
      <c r="E48" s="8">
        <v>34385</v>
      </c>
    </row>
    <row r="49" spans="1:5" ht="14.25" customHeight="1">
      <c r="A49" s="7" t="s">
        <v>46</v>
      </c>
      <c r="B49" s="13">
        <v>50000</v>
      </c>
      <c r="C49" s="8">
        <v>40012</v>
      </c>
      <c r="D49" s="8">
        <v>10000</v>
      </c>
      <c r="E49" s="8">
        <v>30012</v>
      </c>
    </row>
    <row r="50" spans="1:5" ht="14.25" customHeight="1">
      <c r="A50" s="7" t="s">
        <v>47</v>
      </c>
      <c r="B50" s="13">
        <v>10000</v>
      </c>
      <c r="C50" s="8">
        <v>4346</v>
      </c>
      <c r="D50" s="8">
        <v>10000</v>
      </c>
      <c r="E50" s="8">
        <v>-5654</v>
      </c>
    </row>
    <row r="51" spans="1:5" ht="14.25" customHeight="1">
      <c r="A51" s="7" t="s">
        <v>48</v>
      </c>
      <c r="B51" s="13">
        <v>75000</v>
      </c>
      <c r="C51" s="8">
        <v>12497</v>
      </c>
      <c r="D51" s="8">
        <v>90000</v>
      </c>
      <c r="E51" s="8">
        <v>-77503</v>
      </c>
    </row>
    <row r="52" spans="1:5" ht="14.25" customHeight="1">
      <c r="A52" s="7" t="s">
        <v>49</v>
      </c>
      <c r="B52" s="13">
        <v>100000</v>
      </c>
      <c r="C52" s="8">
        <v>70636</v>
      </c>
      <c r="D52" s="8">
        <v>100000</v>
      </c>
      <c r="E52" s="8">
        <v>-29364</v>
      </c>
    </row>
    <row r="53" spans="1:5" ht="14.25" customHeight="1">
      <c r="A53" s="7" t="s">
        <v>50</v>
      </c>
      <c r="B53" s="13">
        <v>125000</v>
      </c>
      <c r="C53" s="8">
        <v>118104</v>
      </c>
      <c r="D53" s="8">
        <v>90000</v>
      </c>
      <c r="E53" s="8">
        <v>28104</v>
      </c>
    </row>
    <row r="54" spans="1:5" ht="14.25" customHeight="1">
      <c r="A54" s="7" t="s">
        <v>51</v>
      </c>
      <c r="B54" s="13">
        <v>500000</v>
      </c>
      <c r="C54" s="8">
        <v>510125</v>
      </c>
      <c r="D54" s="8">
        <v>600000</v>
      </c>
      <c r="E54" s="8">
        <v>-89875</v>
      </c>
    </row>
    <row r="55" spans="1:5" ht="14.25" customHeight="1">
      <c r="A55" s="7" t="s">
        <v>52</v>
      </c>
      <c r="B55" s="13">
        <v>0</v>
      </c>
      <c r="C55" s="8">
        <v>27900</v>
      </c>
      <c r="D55" s="8">
        <v>35000</v>
      </c>
      <c r="E55" s="8">
        <v>-7100</v>
      </c>
    </row>
    <row r="56" spans="1:5" ht="14.25" customHeight="1">
      <c r="A56" s="7" t="s">
        <v>53</v>
      </c>
      <c r="B56" s="13">
        <v>110000</v>
      </c>
      <c r="C56" s="8">
        <v>100971</v>
      </c>
      <c r="D56" s="8">
        <v>110000</v>
      </c>
      <c r="E56" s="8">
        <v>-9029</v>
      </c>
    </row>
    <row r="57" spans="1:5" ht="14.25" customHeight="1">
      <c r="A57" s="7" t="s">
        <v>54</v>
      </c>
      <c r="B57" s="13">
        <v>150000</v>
      </c>
      <c r="C57" s="8">
        <v>165360</v>
      </c>
      <c r="D57" s="8">
        <v>190000</v>
      </c>
      <c r="E57" s="8">
        <v>-24640</v>
      </c>
    </row>
    <row r="58" spans="1:5" ht="14.25" customHeight="1">
      <c r="A58" s="7" t="s">
        <v>55</v>
      </c>
      <c r="B58" s="14">
        <f>SUM(B48:B57)</f>
        <v>1170000</v>
      </c>
      <c r="C58" s="12">
        <v>1104337</v>
      </c>
      <c r="D58" s="12">
        <v>1255000</v>
      </c>
      <c r="E58" s="12">
        <v>-150663</v>
      </c>
    </row>
    <row r="59" spans="1:5" ht="14.25" customHeight="1">
      <c r="A59" s="7" t="s">
        <v>56</v>
      </c>
      <c r="B59" s="7">
        <v>1835000</v>
      </c>
      <c r="C59" s="8">
        <v>1565806</v>
      </c>
      <c r="D59" s="8">
        <v>1900000</v>
      </c>
      <c r="E59" s="8">
        <v>-334194</v>
      </c>
    </row>
    <row r="60" spans="1:5" ht="14.25" customHeight="1">
      <c r="A60" s="7" t="s">
        <v>57</v>
      </c>
      <c r="B60" s="7">
        <v>0</v>
      </c>
      <c r="C60" s="8">
        <v>2250</v>
      </c>
      <c r="D60" s="8">
        <v>100000</v>
      </c>
      <c r="E60" s="8">
        <v>-97750</v>
      </c>
    </row>
    <row r="61" spans="1:5" ht="14.25" customHeight="1">
      <c r="A61" s="7" t="s">
        <v>58</v>
      </c>
      <c r="B61" s="7">
        <v>190000</v>
      </c>
      <c r="C61" s="8">
        <v>167341</v>
      </c>
      <c r="D61" s="8">
        <v>228000</v>
      </c>
      <c r="E61" s="8">
        <v>-60659</v>
      </c>
    </row>
    <row r="62" spans="1:5" ht="14.25" customHeight="1">
      <c r="A62" s="7" t="s">
        <v>59</v>
      </c>
      <c r="B62" s="7">
        <v>260000</v>
      </c>
      <c r="C62" s="8">
        <v>231932</v>
      </c>
      <c r="D62" s="8">
        <v>266000</v>
      </c>
      <c r="E62" s="8">
        <v>-34068</v>
      </c>
    </row>
    <row r="63" spans="1:5" ht="14.25" customHeight="1">
      <c r="A63" s="7" t="s">
        <v>60</v>
      </c>
      <c r="B63" s="7">
        <v>26000</v>
      </c>
      <c r="C63" s="8">
        <v>23595</v>
      </c>
      <c r="D63" s="8">
        <v>31920</v>
      </c>
      <c r="E63" s="8">
        <v>-8325</v>
      </c>
    </row>
    <row r="64" spans="1:5" ht="14.25" customHeight="1">
      <c r="A64" s="7" t="s">
        <v>61</v>
      </c>
      <c r="B64" s="7">
        <v>0</v>
      </c>
      <c r="C64" s="8">
        <v>1398</v>
      </c>
      <c r="D64" s="9"/>
      <c r="E64" s="8">
        <v>1398</v>
      </c>
    </row>
    <row r="65" spans="1:5" ht="14.25" customHeight="1">
      <c r="A65" s="7" t="s">
        <v>62</v>
      </c>
      <c r="B65" s="7">
        <v>20000</v>
      </c>
      <c r="C65" s="8">
        <v>16350</v>
      </c>
      <c r="D65" s="8">
        <v>20000</v>
      </c>
      <c r="E65" s="8">
        <v>-3650</v>
      </c>
    </row>
    <row r="66" spans="1:5" ht="14.25" customHeight="1">
      <c r="A66" s="7" t="s">
        <v>63</v>
      </c>
      <c r="B66" s="7">
        <v>80000</v>
      </c>
      <c r="C66" s="8">
        <v>76843</v>
      </c>
      <c r="D66" s="8">
        <v>44000</v>
      </c>
      <c r="E66" s="8">
        <v>32843</v>
      </c>
    </row>
    <row r="67" spans="1:5" ht="14.25" customHeight="1">
      <c r="A67" s="7" t="s">
        <v>64</v>
      </c>
      <c r="B67" s="7">
        <v>15000</v>
      </c>
      <c r="C67" s="8">
        <v>10568</v>
      </c>
      <c r="D67" s="8">
        <v>10000</v>
      </c>
      <c r="E67" s="8">
        <v>568</v>
      </c>
    </row>
    <row r="68" spans="1:5" ht="14.25" customHeight="1">
      <c r="A68" s="7" t="s">
        <v>65</v>
      </c>
      <c r="B68" s="14">
        <f>SUM(B59:B67)</f>
        <v>2426000</v>
      </c>
      <c r="C68" s="12">
        <v>2096083</v>
      </c>
      <c r="D68" s="12">
        <v>2599920</v>
      </c>
      <c r="E68" s="12">
        <v>-503837</v>
      </c>
    </row>
    <row r="69" spans="1:5" ht="14.25" customHeight="1">
      <c r="A69" s="7" t="s">
        <v>66</v>
      </c>
      <c r="B69" s="15">
        <v>300000</v>
      </c>
      <c r="C69" s="8">
        <v>300000</v>
      </c>
      <c r="D69" s="8">
        <v>300000</v>
      </c>
      <c r="E69" s="9"/>
    </row>
    <row r="70" spans="1:5" ht="14.25" customHeight="1">
      <c r="A70" s="7" t="s">
        <v>67</v>
      </c>
      <c r="B70" s="15">
        <v>21500</v>
      </c>
      <c r="C70" s="8">
        <v>53202</v>
      </c>
      <c r="D70" s="8">
        <v>105000</v>
      </c>
      <c r="E70" s="8">
        <v>-51798</v>
      </c>
    </row>
    <row r="71" spans="1:5" ht="14.25" customHeight="1">
      <c r="A71" s="7" t="s">
        <v>68</v>
      </c>
      <c r="B71" s="15">
        <v>32000</v>
      </c>
      <c r="C71" s="8">
        <v>31980</v>
      </c>
      <c r="D71" s="8">
        <v>30000</v>
      </c>
      <c r="E71" s="8">
        <v>1980</v>
      </c>
    </row>
    <row r="72" spans="1:5" ht="14.25" customHeight="1">
      <c r="A72" s="7" t="s">
        <v>69</v>
      </c>
      <c r="B72" s="15">
        <v>2000</v>
      </c>
      <c r="C72" s="8">
        <v>4768</v>
      </c>
      <c r="D72" s="8">
        <v>2000</v>
      </c>
      <c r="E72" s="8">
        <v>2768</v>
      </c>
    </row>
    <row r="73" spans="1:5" ht="14.25" customHeight="1">
      <c r="A73" s="7" t="s">
        <v>70</v>
      </c>
      <c r="B73" s="15">
        <v>3500</v>
      </c>
      <c r="C73" s="8">
        <v>3564</v>
      </c>
      <c r="D73" s="8">
        <v>11000</v>
      </c>
      <c r="E73" s="8">
        <v>-7436</v>
      </c>
    </row>
    <row r="74" spans="1:5" ht="14.25" customHeight="1">
      <c r="A74" s="7" t="s">
        <v>71</v>
      </c>
      <c r="B74" s="15">
        <v>3500</v>
      </c>
      <c r="C74" s="8">
        <v>10710</v>
      </c>
      <c r="D74" s="8">
        <v>3500</v>
      </c>
      <c r="E74" s="8">
        <v>7210</v>
      </c>
    </row>
    <row r="75" spans="1:5" ht="14.25" customHeight="1">
      <c r="A75" s="7" t="s">
        <v>72</v>
      </c>
      <c r="B75" s="15">
        <v>1000</v>
      </c>
      <c r="C75" s="8">
        <v>10595</v>
      </c>
      <c r="D75" s="8">
        <v>1000</v>
      </c>
      <c r="E75" s="8">
        <v>9595</v>
      </c>
    </row>
    <row r="76" spans="1:5" ht="14.25" customHeight="1">
      <c r="A76" s="7" t="s">
        <v>73</v>
      </c>
      <c r="B76" s="15">
        <v>12000</v>
      </c>
      <c r="C76" s="8">
        <v>11861</v>
      </c>
      <c r="D76" s="9"/>
      <c r="E76" s="8">
        <v>11861</v>
      </c>
    </row>
    <row r="77" spans="1:5" ht="14.25" customHeight="1">
      <c r="A77" s="7" t="s">
        <v>74</v>
      </c>
      <c r="B77" s="14">
        <f>SUM(B69:B76)</f>
        <v>375500</v>
      </c>
      <c r="C77" s="12">
        <v>426681</v>
      </c>
      <c r="D77" s="12">
        <v>452500</v>
      </c>
      <c r="E77" s="12">
        <v>-25819</v>
      </c>
    </row>
    <row r="78" spans="1:5" ht="14.25" customHeight="1">
      <c r="A78" s="7" t="s">
        <v>75</v>
      </c>
      <c r="B78" s="13">
        <v>75000</v>
      </c>
      <c r="C78" s="8">
        <v>20864</v>
      </c>
      <c r="D78" s="8">
        <v>75000</v>
      </c>
      <c r="E78" s="8">
        <v>-54136</v>
      </c>
    </row>
    <row r="79" spans="1:5" ht="14.25" customHeight="1">
      <c r="A79" s="7" t="s">
        <v>76</v>
      </c>
      <c r="B79" s="13">
        <v>75000</v>
      </c>
      <c r="C79" s="8">
        <v>87389</v>
      </c>
      <c r="D79" s="8">
        <v>25000</v>
      </c>
      <c r="E79" s="8">
        <v>62389</v>
      </c>
    </row>
    <row r="80" spans="1:5" ht="14.25" customHeight="1">
      <c r="A80" s="7" t="s">
        <v>77</v>
      </c>
      <c r="B80" s="13">
        <v>50000</v>
      </c>
      <c r="C80" s="8">
        <v>48992</v>
      </c>
      <c r="D80" s="8">
        <v>40000</v>
      </c>
      <c r="E80" s="8">
        <v>8992</v>
      </c>
    </row>
    <row r="81" spans="1:5" ht="14.25" customHeight="1">
      <c r="A81" s="7" t="s">
        <v>78</v>
      </c>
      <c r="B81" s="13"/>
      <c r="C81" s="9"/>
      <c r="D81" s="8">
        <v>5000</v>
      </c>
      <c r="E81" s="8">
        <v>-5000</v>
      </c>
    </row>
    <row r="82" spans="1:5" ht="14.25" customHeight="1">
      <c r="A82" s="7" t="s">
        <v>79</v>
      </c>
      <c r="B82" s="13">
        <v>120000</v>
      </c>
      <c r="C82" s="8">
        <v>108992</v>
      </c>
      <c r="D82" s="8">
        <v>70000</v>
      </c>
      <c r="E82" s="8">
        <v>38992</v>
      </c>
    </row>
    <row r="83" spans="1:5" ht="14.25" customHeight="1">
      <c r="A83" s="7" t="s">
        <v>80</v>
      </c>
      <c r="B83" s="13">
        <v>500000</v>
      </c>
      <c r="C83" s="8">
        <v>567072</v>
      </c>
      <c r="D83" s="8">
        <v>250000</v>
      </c>
      <c r="E83" s="8">
        <v>317072</v>
      </c>
    </row>
    <row r="84" spans="1:5" ht="14.25" customHeight="1">
      <c r="A84" s="7" t="s">
        <v>81</v>
      </c>
      <c r="B84" s="13">
        <v>250000</v>
      </c>
      <c r="C84" s="8">
        <v>239822</v>
      </c>
      <c r="D84" s="8">
        <v>230000</v>
      </c>
      <c r="E84" s="8">
        <v>9822</v>
      </c>
    </row>
    <row r="85" spans="1:5" ht="14.25" customHeight="1">
      <c r="A85" s="7" t="s">
        <v>82</v>
      </c>
      <c r="B85" s="13">
        <v>15000</v>
      </c>
      <c r="C85" s="8">
        <v>12432</v>
      </c>
      <c r="D85" s="8">
        <v>10000</v>
      </c>
      <c r="E85" s="8">
        <v>2432</v>
      </c>
    </row>
    <row r="86" spans="1:5" ht="14.25" customHeight="1">
      <c r="A86" s="7" t="s">
        <v>83</v>
      </c>
      <c r="B86" s="13">
        <v>30000</v>
      </c>
      <c r="C86" s="8">
        <v>26024</v>
      </c>
      <c r="D86" s="8">
        <v>25000</v>
      </c>
      <c r="E86" s="8">
        <v>1024</v>
      </c>
    </row>
    <row r="87" spans="1:5" ht="14.25" customHeight="1">
      <c r="A87" s="7" t="s">
        <v>84</v>
      </c>
      <c r="B87" s="13">
        <v>100000</v>
      </c>
      <c r="C87" s="8">
        <v>100801</v>
      </c>
      <c r="D87" s="8">
        <v>20000</v>
      </c>
      <c r="E87" s="8">
        <v>80801</v>
      </c>
    </row>
    <row r="88" spans="1:5" ht="14.25" customHeight="1">
      <c r="A88" s="7" t="s">
        <v>85</v>
      </c>
      <c r="B88" s="13">
        <v>1500</v>
      </c>
      <c r="C88" s="8">
        <v>1517</v>
      </c>
      <c r="D88" s="8">
        <v>1500</v>
      </c>
      <c r="E88" s="8">
        <v>17</v>
      </c>
    </row>
    <row r="89" spans="1:5" ht="14.25" customHeight="1">
      <c r="A89" s="7" t="s">
        <v>86</v>
      </c>
      <c r="B89" s="16">
        <v>15000</v>
      </c>
      <c r="C89" s="8">
        <v>13227</v>
      </c>
      <c r="D89" s="8">
        <v>10000</v>
      </c>
      <c r="E89" s="8">
        <v>3227</v>
      </c>
    </row>
    <row r="90" spans="1:5" ht="14.25" customHeight="1">
      <c r="A90" s="7" t="s">
        <v>87</v>
      </c>
      <c r="B90" s="7">
        <v>20000</v>
      </c>
      <c r="C90" s="8">
        <v>7180</v>
      </c>
      <c r="D90" s="8">
        <v>20000</v>
      </c>
      <c r="E90" s="8">
        <v>-12820</v>
      </c>
    </row>
    <row r="91" spans="1:5" ht="14.25" customHeight="1">
      <c r="A91" s="7" t="s">
        <v>88</v>
      </c>
      <c r="B91" s="7"/>
      <c r="C91" s="9"/>
      <c r="D91" s="8">
        <v>5000</v>
      </c>
      <c r="E91" s="8">
        <v>-5000</v>
      </c>
    </row>
    <row r="92" spans="1:5" ht="14.25" customHeight="1">
      <c r="A92" s="7" t="s">
        <v>89</v>
      </c>
      <c r="B92" s="7">
        <v>5000</v>
      </c>
      <c r="C92" s="8">
        <v>724</v>
      </c>
      <c r="D92" s="8">
        <v>2000</v>
      </c>
      <c r="E92" s="8">
        <v>-1276</v>
      </c>
    </row>
    <row r="93" spans="1:5" ht="14.25" customHeight="1">
      <c r="A93" s="7" t="s">
        <v>90</v>
      </c>
      <c r="B93" s="7">
        <v>10000</v>
      </c>
      <c r="C93" s="8">
        <v>3699</v>
      </c>
      <c r="D93" s="8">
        <v>10000</v>
      </c>
      <c r="E93" s="8">
        <v>-6301</v>
      </c>
    </row>
    <row r="94" spans="1:5" ht="14.25" customHeight="1">
      <c r="A94" s="7" t="s">
        <v>91</v>
      </c>
      <c r="B94" s="7">
        <v>150000</v>
      </c>
      <c r="C94" s="8">
        <v>135228</v>
      </c>
      <c r="D94" s="8">
        <v>150000</v>
      </c>
      <c r="E94" s="8">
        <v>-14772</v>
      </c>
    </row>
    <row r="95" spans="1:5" ht="14.25" customHeight="1">
      <c r="A95" s="7" t="s">
        <v>92</v>
      </c>
      <c r="B95" s="7"/>
      <c r="C95" s="8">
        <v>1381</v>
      </c>
      <c r="D95" s="9"/>
      <c r="E95" s="8">
        <v>1381</v>
      </c>
    </row>
    <row r="96" spans="1:5" ht="14.25" customHeight="1">
      <c r="A96" s="7" t="s">
        <v>93</v>
      </c>
      <c r="B96" s="7">
        <v>300000</v>
      </c>
      <c r="C96" s="8">
        <v>306548</v>
      </c>
      <c r="D96" s="8">
        <v>300000</v>
      </c>
      <c r="E96" s="8">
        <v>6548</v>
      </c>
    </row>
    <row r="97" spans="1:5" ht="14.25" customHeight="1">
      <c r="A97" s="7" t="s">
        <v>94</v>
      </c>
      <c r="B97" s="7">
        <v>75000</v>
      </c>
      <c r="C97" s="8">
        <v>172969</v>
      </c>
      <c r="D97" s="8">
        <v>60000</v>
      </c>
      <c r="E97" s="8">
        <v>112969</v>
      </c>
    </row>
    <row r="98" spans="1:5" ht="14.25" customHeight="1">
      <c r="A98" s="7" t="s">
        <v>95</v>
      </c>
      <c r="B98" s="7"/>
      <c r="C98" s="8">
        <v>344609</v>
      </c>
      <c r="D98" s="8">
        <v>300000</v>
      </c>
      <c r="E98" s="8">
        <v>44609</v>
      </c>
    </row>
    <row r="99" spans="1:5" ht="14.25" customHeight="1">
      <c r="A99" s="7" t="s">
        <v>96</v>
      </c>
      <c r="B99" s="7">
        <v>160000</v>
      </c>
      <c r="C99" s="8">
        <v>153000</v>
      </c>
      <c r="D99" s="8">
        <v>125000</v>
      </c>
      <c r="E99" s="8">
        <v>28000</v>
      </c>
    </row>
    <row r="100" spans="1:5" ht="14.25" customHeight="1">
      <c r="A100" s="7" t="s">
        <v>97</v>
      </c>
      <c r="B100" s="7">
        <v>10000</v>
      </c>
      <c r="C100" s="8">
        <v>6692</v>
      </c>
      <c r="D100" s="8">
        <v>3000</v>
      </c>
      <c r="E100" s="8">
        <v>3692</v>
      </c>
    </row>
    <row r="101" spans="1:5" ht="14.25" customHeight="1">
      <c r="A101" s="7" t="s">
        <v>98</v>
      </c>
      <c r="B101" s="7"/>
      <c r="C101" s="8">
        <v>103</v>
      </c>
      <c r="D101" s="9"/>
      <c r="E101" s="8">
        <v>103</v>
      </c>
    </row>
    <row r="102" spans="1:5" ht="14.25" customHeight="1">
      <c r="A102" s="7" t="s">
        <v>99</v>
      </c>
      <c r="B102" s="7">
        <v>25000</v>
      </c>
      <c r="C102" s="8">
        <v>23516</v>
      </c>
      <c r="D102" s="8">
        <v>25000</v>
      </c>
      <c r="E102" s="8">
        <v>-1484</v>
      </c>
    </row>
    <row r="103" spans="1:5" ht="14.25" customHeight="1">
      <c r="A103" s="7" t="s">
        <v>100</v>
      </c>
      <c r="B103" s="7"/>
      <c r="C103" s="8">
        <v>5819</v>
      </c>
      <c r="D103" s="8">
        <v>15000</v>
      </c>
      <c r="E103" s="8">
        <v>-9181</v>
      </c>
    </row>
    <row r="104" spans="1:5" ht="14.25" customHeight="1">
      <c r="A104" s="7" t="s">
        <v>101</v>
      </c>
      <c r="B104" s="7"/>
      <c r="C104" s="8">
        <v>1819</v>
      </c>
      <c r="D104" s="9"/>
      <c r="E104" s="8">
        <v>1819</v>
      </c>
    </row>
    <row r="105" spans="1:5" ht="14.25" customHeight="1">
      <c r="A105" s="7" t="s">
        <v>102</v>
      </c>
      <c r="B105" s="7"/>
      <c r="C105" s="8">
        <v>699</v>
      </c>
      <c r="D105" s="9"/>
      <c r="E105" s="8">
        <v>699</v>
      </c>
    </row>
    <row r="106" spans="1:5" ht="14.25" customHeight="1">
      <c r="A106" s="7" t="s">
        <v>103</v>
      </c>
      <c r="B106" s="7">
        <v>115000</v>
      </c>
      <c r="C106" s="8">
        <v>104712</v>
      </c>
      <c r="D106" s="8">
        <v>100000</v>
      </c>
      <c r="E106" s="8">
        <v>4712</v>
      </c>
    </row>
    <row r="107" spans="1:5" ht="14.25" customHeight="1">
      <c r="A107" s="7" t="s">
        <v>104</v>
      </c>
      <c r="B107" s="7"/>
      <c r="C107" s="8">
        <v>-9</v>
      </c>
      <c r="D107" s="9"/>
      <c r="E107" s="8">
        <v>-9</v>
      </c>
    </row>
    <row r="108" spans="1:5" ht="14.25" customHeight="1">
      <c r="A108" s="7" t="s">
        <v>105</v>
      </c>
      <c r="B108" s="7">
        <v>25000</v>
      </c>
      <c r="C108" s="8">
        <v>20184</v>
      </c>
      <c r="D108" s="8">
        <v>25000</v>
      </c>
      <c r="E108" s="8">
        <v>-4816</v>
      </c>
    </row>
    <row r="109" spans="1:5" ht="14.25" customHeight="1">
      <c r="A109" s="7" t="s">
        <v>106</v>
      </c>
      <c r="B109" s="7">
        <v>10000</v>
      </c>
      <c r="C109" s="8">
        <v>8056</v>
      </c>
      <c r="D109" s="8">
        <v>10000</v>
      </c>
      <c r="E109" s="8">
        <v>-1944</v>
      </c>
    </row>
    <row r="110" spans="1:5" ht="14.25" customHeight="1">
      <c r="A110" s="7" t="s">
        <v>107</v>
      </c>
      <c r="B110" s="7">
        <v>20000</v>
      </c>
      <c r="C110" s="8">
        <v>17432</v>
      </c>
      <c r="D110" s="8">
        <v>5000</v>
      </c>
      <c r="E110" s="8">
        <v>12432</v>
      </c>
    </row>
    <row r="111" spans="1:5" ht="14.25" customHeight="1">
      <c r="A111" s="7" t="s">
        <v>108</v>
      </c>
      <c r="B111" s="7"/>
      <c r="C111" s="8">
        <v>1483</v>
      </c>
      <c r="D111" s="9"/>
      <c r="E111" s="8">
        <v>1483</v>
      </c>
    </row>
    <row r="112" spans="1:5" ht="14.25" customHeight="1">
      <c r="A112" s="7" t="s">
        <v>109</v>
      </c>
      <c r="B112" s="7"/>
      <c r="C112" s="8">
        <v>6275</v>
      </c>
      <c r="D112" s="9"/>
      <c r="E112" s="8">
        <v>6275</v>
      </c>
    </row>
    <row r="113" spans="1:5" ht="14.25" customHeight="1">
      <c r="A113" s="7" t="s">
        <v>110</v>
      </c>
      <c r="B113" s="7"/>
      <c r="C113" s="9"/>
      <c r="D113" s="9"/>
      <c r="E113" s="9"/>
    </row>
    <row r="114" spans="1:5" ht="14.25" customHeight="1">
      <c r="A114" s="7" t="s">
        <v>111</v>
      </c>
      <c r="B114" s="7"/>
      <c r="C114" s="8">
        <v>1750</v>
      </c>
      <c r="D114" s="9"/>
      <c r="E114" s="8">
        <v>1750</v>
      </c>
    </row>
    <row r="115" spans="1:5" ht="14.25" customHeight="1">
      <c r="A115" s="7" t="s">
        <v>112</v>
      </c>
      <c r="B115" s="7"/>
      <c r="C115" s="8">
        <v>103791</v>
      </c>
      <c r="D115" s="9"/>
      <c r="E115" s="8">
        <v>103791</v>
      </c>
    </row>
    <row r="116" spans="1:5" ht="14.25" customHeight="1">
      <c r="A116" s="7" t="s">
        <v>113</v>
      </c>
      <c r="B116" s="14">
        <f>SUM(B78:B115)</f>
        <v>2156500</v>
      </c>
      <c r="C116" s="12">
        <v>2654792</v>
      </c>
      <c r="D116" s="12">
        <v>1916500</v>
      </c>
      <c r="E116" s="12">
        <v>738292</v>
      </c>
    </row>
    <row r="117" spans="1:5" ht="14.25" customHeight="1">
      <c r="A117" s="7" t="s">
        <v>114</v>
      </c>
      <c r="B117" s="14">
        <f>B116+B77+B68+B58+B47</f>
        <v>6228000</v>
      </c>
      <c r="C117" s="12">
        <v>6367548</v>
      </c>
      <c r="D117" s="12">
        <v>6323920</v>
      </c>
      <c r="E117" s="12">
        <v>43628</v>
      </c>
    </row>
    <row r="118" spans="1:5" ht="14.25" customHeight="1">
      <c r="A118" s="11" t="s">
        <v>8</v>
      </c>
      <c r="B118" s="14">
        <f>B45-B117</f>
        <v>822000</v>
      </c>
      <c r="C118" s="12">
        <v>376815</v>
      </c>
      <c r="D118" s="12">
        <v>685580</v>
      </c>
      <c r="E118" s="12">
        <v>-308765</v>
      </c>
    </row>
    <row r="119" spans="1:5" ht="14.25" customHeight="1">
      <c r="A119" s="23" t="s">
        <v>115</v>
      </c>
      <c r="B119" s="24"/>
      <c r="C119" s="24"/>
      <c r="D119" s="24"/>
      <c r="E119" s="25"/>
    </row>
    <row r="120" spans="1:5" ht="14.25" customHeight="1">
      <c r="A120" s="26"/>
      <c r="B120" s="27"/>
      <c r="C120" s="27"/>
      <c r="D120" s="27"/>
      <c r="E120" s="28"/>
    </row>
    <row r="121" spans="1:5" ht="14.25" customHeight="1">
      <c r="A121" s="7" t="s">
        <v>116</v>
      </c>
      <c r="B121" s="7">
        <v>40000</v>
      </c>
      <c r="C121" s="8">
        <v>49923</v>
      </c>
      <c r="D121" s="9"/>
      <c r="E121" s="8">
        <v>49923</v>
      </c>
    </row>
    <row r="122" spans="1:5" ht="14.25" customHeight="1">
      <c r="A122" s="7" t="s">
        <v>117</v>
      </c>
      <c r="B122" s="7">
        <v>10000</v>
      </c>
      <c r="C122" s="8">
        <v>13319</v>
      </c>
      <c r="D122" s="8">
        <v>10000</v>
      </c>
      <c r="E122" s="8">
        <v>3319</v>
      </c>
    </row>
    <row r="123" spans="1:5" ht="14.25" customHeight="1">
      <c r="A123" s="7" t="s">
        <v>118</v>
      </c>
      <c r="B123" s="7"/>
      <c r="C123" s="9"/>
      <c r="D123" s="8">
        <v>1500</v>
      </c>
      <c r="E123" s="8">
        <v>-1500</v>
      </c>
    </row>
    <row r="124" spans="1:5" ht="14.25" customHeight="1">
      <c r="A124" s="7" t="s">
        <v>119</v>
      </c>
      <c r="B124" s="7"/>
      <c r="C124" s="8">
        <v>35</v>
      </c>
      <c r="D124" s="9"/>
      <c r="E124" s="8">
        <v>35</v>
      </c>
    </row>
    <row r="125" spans="1:5" ht="14.25" customHeight="1">
      <c r="A125" s="7" t="s">
        <v>120</v>
      </c>
      <c r="B125" s="7"/>
      <c r="C125" s="9"/>
      <c r="D125" s="8">
        <v>50000</v>
      </c>
      <c r="E125" s="8">
        <v>-50000</v>
      </c>
    </row>
    <row r="126" spans="1:5" ht="14.25" customHeight="1">
      <c r="A126" s="7" t="s">
        <v>121</v>
      </c>
      <c r="B126" s="14">
        <f>SUM(B121:B125)</f>
        <v>50000</v>
      </c>
      <c r="C126" s="12">
        <v>63276</v>
      </c>
      <c r="D126" s="12">
        <v>61500</v>
      </c>
      <c r="E126" s="12">
        <v>1776</v>
      </c>
    </row>
    <row r="127" spans="1:5" ht="14.25" customHeight="1">
      <c r="A127" s="7" t="s">
        <v>122</v>
      </c>
      <c r="B127" s="7"/>
      <c r="C127" s="12">
        <v>63276</v>
      </c>
      <c r="D127" s="12">
        <v>61500</v>
      </c>
      <c r="E127" s="12">
        <v>1776</v>
      </c>
    </row>
    <row r="128" spans="1:5" ht="14.25" customHeight="1">
      <c r="A128" s="7" t="s">
        <v>123</v>
      </c>
      <c r="B128" s="7">
        <v>500000</v>
      </c>
      <c r="C128" s="8">
        <v>475452</v>
      </c>
      <c r="D128" s="8">
        <v>500000</v>
      </c>
      <c r="E128" s="8">
        <v>-24548</v>
      </c>
    </row>
    <row r="129" spans="1:5" ht="14.25" customHeight="1">
      <c r="A129" s="7" t="s">
        <v>124</v>
      </c>
      <c r="B129" s="7"/>
      <c r="C129" s="9"/>
      <c r="D129" s="8">
        <v>25000</v>
      </c>
      <c r="E129" s="8">
        <v>-25000</v>
      </c>
    </row>
    <row r="130" spans="1:5" ht="14.25" customHeight="1">
      <c r="A130" s="7" t="s">
        <v>125</v>
      </c>
      <c r="B130" s="14">
        <f>SUM(B128:B129)</f>
        <v>500000</v>
      </c>
      <c r="C130" s="12">
        <v>475452</v>
      </c>
      <c r="D130" s="12">
        <v>525000</v>
      </c>
      <c r="E130" s="12">
        <v>-49548</v>
      </c>
    </row>
    <row r="131" spans="1:5" ht="14.25" customHeight="1">
      <c r="A131" s="7" t="s">
        <v>126</v>
      </c>
      <c r="B131" s="14">
        <f>B130</f>
        <v>500000</v>
      </c>
      <c r="C131" s="12">
        <v>475452</v>
      </c>
      <c r="D131" s="12">
        <v>525000</v>
      </c>
      <c r="E131" s="12">
        <v>-49548</v>
      </c>
    </row>
    <row r="132" spans="1:5" ht="14.25" customHeight="1">
      <c r="A132" s="11" t="s">
        <v>127</v>
      </c>
      <c r="B132" s="14">
        <f>B126-B131</f>
        <v>-450000</v>
      </c>
      <c r="C132" s="12">
        <v>-412175</v>
      </c>
      <c r="D132" s="12">
        <v>-463500</v>
      </c>
      <c r="E132" s="12">
        <v>51325</v>
      </c>
    </row>
    <row r="133" spans="1:5" ht="14.25" customHeight="1">
      <c r="A133" s="7" t="s">
        <v>128</v>
      </c>
      <c r="B133" s="14">
        <f>B118+B132</f>
        <v>372000</v>
      </c>
      <c r="C133" s="12">
        <v>-35360</v>
      </c>
      <c r="D133" s="12">
        <v>222080</v>
      </c>
      <c r="E133" s="12">
        <v>-257440</v>
      </c>
    </row>
    <row r="134" spans="1:5" ht="14.25" customHeight="1">
      <c r="A134" s="7" t="s">
        <v>129</v>
      </c>
      <c r="B134" s="7">
        <v>60000</v>
      </c>
      <c r="C134" s="8">
        <v>52224</v>
      </c>
      <c r="D134" s="9"/>
      <c r="E134" s="8">
        <v>52224</v>
      </c>
    </row>
    <row r="135" spans="1:5" ht="14.25" customHeight="1">
      <c r="A135" s="7" t="s">
        <v>130</v>
      </c>
      <c r="B135" s="7"/>
      <c r="C135" s="8">
        <v>2971</v>
      </c>
      <c r="D135" s="9"/>
      <c r="E135" s="8">
        <v>2971</v>
      </c>
    </row>
    <row r="136" spans="1:5" ht="14.25" customHeight="1">
      <c r="A136" s="7" t="s">
        <v>131</v>
      </c>
      <c r="B136" s="14">
        <f>SUM(B134:B135)</f>
        <v>60000</v>
      </c>
      <c r="C136" s="12">
        <v>55195</v>
      </c>
      <c r="D136" s="12"/>
      <c r="E136" s="12">
        <v>55195</v>
      </c>
    </row>
    <row r="137" spans="1:5" ht="14.25" customHeight="1">
      <c r="A137" s="7" t="s">
        <v>132</v>
      </c>
      <c r="B137" s="14">
        <f>B133-B136</f>
        <v>312000</v>
      </c>
      <c r="C137" s="12">
        <v>-90555</v>
      </c>
      <c r="D137" s="12">
        <v>222080</v>
      </c>
      <c r="E137" s="12">
        <v>-312635</v>
      </c>
    </row>
    <row r="138" spans="1:5" ht="14.25" customHeight="1">
      <c r="A138" s="11" t="s">
        <v>133</v>
      </c>
      <c r="B138" s="14">
        <f>B137</f>
        <v>312000</v>
      </c>
      <c r="C138" s="12">
        <v>-90555</v>
      </c>
      <c r="D138" s="12">
        <v>222080</v>
      </c>
      <c r="E138" s="12">
        <v>-312635</v>
      </c>
    </row>
    <row r="139" spans="1:5" ht="14.25" customHeight="1">
      <c r="A139" s="23" t="s">
        <v>134</v>
      </c>
      <c r="B139" s="24"/>
      <c r="C139" s="24"/>
      <c r="D139" s="24"/>
      <c r="E139" s="25"/>
    </row>
    <row r="140" spans="1:5" ht="14.25" customHeight="1">
      <c r="A140" s="26"/>
      <c r="B140" s="27"/>
      <c r="C140" s="27"/>
      <c r="D140" s="27"/>
      <c r="E140" s="28"/>
    </row>
    <row r="141" spans="1:5" ht="14.25" customHeight="1">
      <c r="A141" s="7" t="s">
        <v>135</v>
      </c>
      <c r="B141" s="7"/>
      <c r="C141" s="8">
        <v>-90555</v>
      </c>
      <c r="D141" s="9"/>
      <c r="E141" s="8">
        <v>-90555</v>
      </c>
    </row>
    <row r="142" spans="1:5" ht="14.25" customHeight="1">
      <c r="A142" s="11" t="s">
        <v>136</v>
      </c>
      <c r="B142" s="11"/>
      <c r="C142" s="12">
        <v>-90555</v>
      </c>
      <c r="D142" s="12"/>
      <c r="E142" s="12">
        <v>-90555</v>
      </c>
    </row>
    <row r="143" spans="1:5" ht="14.25" customHeight="1"/>
    <row r="144" spans="1:5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39:E140"/>
    <mergeCell ref="A7:E7"/>
    <mergeCell ref="A8:A9"/>
    <mergeCell ref="C8:E8"/>
    <mergeCell ref="A10:E11"/>
    <mergeCell ref="A119:E120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Resultatrapport - 01.01.2025 -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Sjøflot</dc:creator>
  <cp:lastModifiedBy>Inga-Karoline Bjørge Norman</cp:lastModifiedBy>
  <dcterms:created xsi:type="dcterms:W3CDTF">2026-03-12T20:45:48Z</dcterms:created>
  <dcterms:modified xsi:type="dcterms:W3CDTF">2026-03-18T19:05:24Z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0x010100AD9D52A6FC95D649A9E148D56E2AFFF5</vt:lpwstr>
  </property>
</Properties>
</file>